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2760" yWindow="-75" windowWidth="20730" windowHeight="11760" tabRatio="500"/>
  </bookViews>
  <sheets>
    <sheet name="Sheet1" sheetId="1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3" i="1" l="1"/>
  <c r="M3" i="1"/>
  <c r="L2" i="1"/>
  <c r="M2" i="1"/>
  <c r="O2" i="1"/>
  <c r="P2" i="1"/>
  <c r="O3" i="1"/>
  <c r="P3" i="1"/>
  <c r="Q3" i="1" l="1"/>
  <c r="Q2" i="1"/>
  <c r="Q4" i="1" s="1"/>
  <c r="R4" i="1" s="1"/>
  <c r="N2" i="1"/>
  <c r="N3" i="1"/>
  <c r="N4" i="1" s="1"/>
  <c r="S2" i="1" l="1"/>
  <c r="S4" i="1" s="1"/>
</calcChain>
</file>

<file path=xl/sharedStrings.xml><?xml version="1.0" encoding="utf-8"?>
<sst xmlns="http://schemas.openxmlformats.org/spreadsheetml/2006/main" count="25" uniqueCount="24">
  <si>
    <t>Under</t>
  </si>
  <si>
    <t>Over</t>
  </si>
  <si>
    <t>Under total</t>
  </si>
  <si>
    <t>Over total</t>
  </si>
  <si>
    <t>Resultado</t>
  </si>
  <si>
    <t>under/over</t>
  </si>
  <si>
    <t>Under/Over tot</t>
  </si>
  <si>
    <t>Coefte Alpha</t>
  </si>
  <si>
    <t>Total</t>
  </si>
  <si>
    <t>CUOTA</t>
  </si>
  <si>
    <t>GANA/PIERDE</t>
  </si>
  <si>
    <t>A. Cali</t>
    <phoneticPr fontId="1" type="noConversion"/>
  </si>
  <si>
    <t>U.Autonoma</t>
    <phoneticPr fontId="1" type="noConversion"/>
  </si>
  <si>
    <t>GM</t>
    <phoneticPr fontId="1" type="noConversion"/>
  </si>
  <si>
    <t>GS</t>
    <phoneticPr fontId="1" type="noConversion"/>
  </si>
  <si>
    <t>GM - Golos Marcados pela equipa da casa em casa e pela equipa que joga fora..fora</t>
    <phoneticPr fontId="1" type="noConversion"/>
  </si>
  <si>
    <t>GS - Golos sofridos pela equipa da casa em casa e pela equipa que joga fora..fora</t>
    <phoneticPr fontId="1" type="noConversion"/>
  </si>
  <si>
    <t>Under - número de jogos com menos de 2,5 golos em casa e fora respectivamente</t>
    <phoneticPr fontId="1" type="noConversion"/>
  </si>
  <si>
    <t>Over - número de jogos com mais de 2,5 golos em casa e fora respectivamente</t>
    <phoneticPr fontId="1" type="noConversion"/>
  </si>
  <si>
    <t>Jogados - Número de jogos analisados total</t>
    <phoneticPr fontId="1" type="noConversion"/>
  </si>
  <si>
    <t>Jogados</t>
    <phoneticPr fontId="1" type="noConversion"/>
  </si>
  <si>
    <t>GM Total</t>
    <phoneticPr fontId="1" type="noConversion"/>
  </si>
  <si>
    <t>GS Total</t>
    <phoneticPr fontId="1" type="noConversion"/>
  </si>
  <si>
    <t>Jogados tot.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</si>
</sst>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sz val="8"/>
      <name val="Verdana"/>
    </font>
    <font>
      <sz val="8"/>
      <name val="Arial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9" xfId="0" applyFont="1" applyBorder="1"/>
    <xf numFmtId="0" fontId="2" fillId="0" borderId="10" xfId="0" applyFont="1" applyBorder="1"/>
    <xf numFmtId="0" fontId="2" fillId="4" borderId="10" xfId="0" applyFont="1" applyFill="1" applyBorder="1" applyAlignment="1">
      <alignment horizontal="center"/>
    </xf>
    <xf numFmtId="2" fontId="2" fillId="0" borderId="10" xfId="0" applyNumberFormat="1" applyFont="1" applyBorder="1"/>
    <xf numFmtId="0" fontId="2" fillId="2" borderId="10" xfId="0" applyFont="1" applyFill="1" applyBorder="1"/>
    <xf numFmtId="0" fontId="2" fillId="0" borderId="11" xfId="0" applyFont="1" applyBorder="1"/>
    <xf numFmtId="0" fontId="3" fillId="3" borderId="7" xfId="0" applyFont="1" applyFill="1" applyBorder="1"/>
    <xf numFmtId="0" fontId="2" fillId="0" borderId="0" xfId="0" applyFont="1" applyBorder="1"/>
    <xf numFmtId="2" fontId="2" fillId="0" borderId="0" xfId="0" applyNumberFormat="1" applyFont="1" applyBorder="1"/>
    <xf numFmtId="0" fontId="2" fillId="2" borderId="0" xfId="0" applyFont="1" applyFill="1" applyBorder="1"/>
    <xf numFmtId="0" fontId="2" fillId="0" borderId="8" xfId="0" applyFont="1" applyBorder="1"/>
    <xf numFmtId="0" fontId="3" fillId="0" borderId="1" xfId="0" applyFont="1" applyFill="1" applyBorder="1"/>
    <xf numFmtId="0" fontId="2" fillId="0" borderId="2" xfId="0" applyFont="1" applyBorder="1"/>
    <xf numFmtId="2" fontId="2" fillId="0" borderId="2" xfId="0" applyNumberFormat="1" applyFont="1" applyBorder="1"/>
    <xf numFmtId="2" fontId="2" fillId="0" borderId="3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0" fontId="2" fillId="0" borderId="6" xfId="0" applyFont="1" applyBorder="1"/>
    <xf numFmtId="0" fontId="2" fillId="2" borderId="2" xfId="0" applyFont="1" applyFill="1" applyBorder="1"/>
    <xf numFmtId="0" fontId="2" fillId="0" borderId="5" xfId="0" applyFont="1" applyBorder="1"/>
  </cellXfs>
  <cellStyles count="1">
    <cellStyle name="Normal" xfId="0" builtinId="0"/>
  </cellStyles>
  <dxfs count="5">
    <dxf>
      <font>
        <condense val="0"/>
        <extend val="0"/>
        <color indexed="48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V12"/>
  <sheetViews>
    <sheetView tabSelected="1" view="pageLayout" workbookViewId="0">
      <selection activeCell="K1" sqref="K1"/>
    </sheetView>
  </sheetViews>
  <sheetFormatPr defaultColWidth="11" defaultRowHeight="12.75" x14ac:dyDescent="0.2"/>
  <cols>
    <col min="1" max="1" width="7.625" customWidth="1"/>
    <col min="2" max="2" width="5.125" customWidth="1"/>
    <col min="3" max="3" width="4.125" customWidth="1"/>
    <col min="4" max="4" width="5.75" customWidth="1"/>
    <col min="5" max="5" width="5" customWidth="1"/>
    <col min="6" max="6" width="6" customWidth="1"/>
    <col min="7" max="7" width="5.25" customWidth="1"/>
    <col min="8" max="8" width="5.75" customWidth="1"/>
    <col min="9" max="9" width="7.625" customWidth="1"/>
    <col min="10" max="10" width="6.875" customWidth="1"/>
    <col min="11" max="11" width="6.375" customWidth="1"/>
    <col min="12" max="12" width="0.125" hidden="1" customWidth="1"/>
    <col min="13" max="14" width="10.75" hidden="1" customWidth="1"/>
    <col min="15" max="16" width="0.125" customWidth="1"/>
    <col min="17" max="17" width="10.75" hidden="1" customWidth="1"/>
    <col min="18" max="18" width="0.375" customWidth="1"/>
    <col min="20" max="20" width="0.25" customWidth="1"/>
    <col min="21" max="22" width="10.75" hidden="1" customWidth="1"/>
  </cols>
  <sheetData>
    <row r="1" spans="1:22" x14ac:dyDescent="0.2">
      <c r="A1" s="1"/>
      <c r="B1" s="3" t="s">
        <v>13</v>
      </c>
      <c r="C1" s="3" t="s">
        <v>14</v>
      </c>
      <c r="D1" s="3" t="s">
        <v>0</v>
      </c>
      <c r="E1" s="3" t="s">
        <v>1</v>
      </c>
      <c r="F1" s="3" t="s">
        <v>20</v>
      </c>
      <c r="G1" s="3" t="s">
        <v>21</v>
      </c>
      <c r="H1" s="3" t="s">
        <v>22</v>
      </c>
      <c r="I1" s="3" t="s">
        <v>2</v>
      </c>
      <c r="J1" s="3" t="s">
        <v>3</v>
      </c>
      <c r="K1" s="3" t="s">
        <v>23</v>
      </c>
      <c r="L1" s="4"/>
      <c r="M1" s="4"/>
      <c r="N1" s="4" t="s">
        <v>4</v>
      </c>
      <c r="O1" s="4" t="s">
        <v>5</v>
      </c>
      <c r="P1" s="4" t="s">
        <v>6</v>
      </c>
      <c r="Q1" s="4" t="s">
        <v>0</v>
      </c>
      <c r="R1" s="2" t="s">
        <v>7</v>
      </c>
      <c r="S1" s="2" t="s">
        <v>8</v>
      </c>
      <c r="T1" s="5"/>
      <c r="U1" s="2" t="s">
        <v>9</v>
      </c>
      <c r="V1" s="6" t="s">
        <v>10</v>
      </c>
    </row>
    <row r="2" spans="1:22" x14ac:dyDescent="0.2">
      <c r="A2" s="7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9" t="e">
        <f>((B2/F2)+(C3/F3))/2</f>
        <v>#DIV/0!</v>
      </c>
      <c r="M2" s="9" t="e">
        <f>((G2/K2)+(H3/K3))/2</f>
        <v>#DIV/0!</v>
      </c>
      <c r="N2" s="9" t="e">
        <f>(L2*0.7)+(M2*0.3)</f>
        <v>#DIV/0!</v>
      </c>
      <c r="O2" s="9" t="e">
        <f>(D2/F2)+(D3/F3)</f>
        <v>#DIV/0!</v>
      </c>
      <c r="P2" s="9" t="e">
        <f>(I2/K2)+(I3/K3)</f>
        <v>#DIV/0!</v>
      </c>
      <c r="Q2" s="9" t="e">
        <f>((O2*0.7)+(P2*0.3))/2</f>
        <v>#DIV/0!</v>
      </c>
      <c r="R2" s="8"/>
      <c r="S2" s="9" t="e">
        <f>N4*R4</f>
        <v>#DIV/0!</v>
      </c>
      <c r="T2" s="10"/>
      <c r="U2" s="8"/>
      <c r="V2" s="11"/>
    </row>
    <row r="3" spans="1:22" ht="13.5" thickBot="1" x14ac:dyDescent="0.25">
      <c r="A3" s="7" t="s">
        <v>11</v>
      </c>
      <c r="B3" s="8"/>
      <c r="C3" s="8"/>
      <c r="D3" s="8"/>
      <c r="E3" s="8"/>
      <c r="F3" s="8"/>
      <c r="G3" s="8"/>
      <c r="H3" s="8"/>
      <c r="I3" s="8"/>
      <c r="J3" s="8"/>
      <c r="K3" s="8"/>
      <c r="L3" s="9" t="e">
        <f>((B3/F3)+C2/F2)/2</f>
        <v>#DIV/0!</v>
      </c>
      <c r="M3" s="9" t="e">
        <f>((G3/K3)+(H2/K2))/2</f>
        <v>#DIV/0!</v>
      </c>
      <c r="N3" s="9" t="e">
        <f>(L3*0.7)+(M3*0.3)</f>
        <v>#DIV/0!</v>
      </c>
      <c r="O3" s="9" t="e">
        <f>(E2/F2)+(E3/F3)</f>
        <v>#DIV/0!</v>
      </c>
      <c r="P3" s="9" t="e">
        <f>(J2/K2)+(J3/K3)</f>
        <v>#DIV/0!</v>
      </c>
      <c r="Q3" s="9" t="e">
        <f>((O3*0.7)+(P3*0.3))/2</f>
        <v>#DIV/0!</v>
      </c>
      <c r="R3" s="8"/>
      <c r="S3" s="8"/>
      <c r="T3" s="10"/>
      <c r="U3" s="8"/>
      <c r="V3" s="11"/>
    </row>
    <row r="4" spans="1:22" ht="13.5" thickBo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M4" s="14"/>
      <c r="N4" s="15" t="e">
        <f>N3+N2</f>
        <v>#DIV/0!</v>
      </c>
      <c r="O4" s="16"/>
      <c r="P4" s="16"/>
      <c r="Q4" s="16" t="e">
        <f>Q2-Q3</f>
        <v>#DIV/0!</v>
      </c>
      <c r="R4" s="17" t="e">
        <f>1-Q4</f>
        <v>#DIV/0!</v>
      </c>
      <c r="S4" s="18" t="e">
        <f>IF(S2&lt;2,"UNDER",IF(S2&gt;3,"OVER","NO BET"))</f>
        <v>#DIV/0!</v>
      </c>
      <c r="T4" s="19"/>
      <c r="U4" s="20"/>
      <c r="V4" s="20"/>
    </row>
    <row r="8" spans="1:22" x14ac:dyDescent="0.2">
      <c r="B8" t="s">
        <v>15</v>
      </c>
    </row>
    <row r="9" spans="1:22" x14ac:dyDescent="0.2">
      <c r="B9" t="s">
        <v>16</v>
      </c>
    </row>
    <row r="10" spans="1:22" x14ac:dyDescent="0.2">
      <c r="B10" t="s">
        <v>17</v>
      </c>
    </row>
    <row r="11" spans="1:22" x14ac:dyDescent="0.2">
      <c r="B11" t="s">
        <v>18</v>
      </c>
    </row>
    <row r="12" spans="1:22" x14ac:dyDescent="0.2">
      <c r="B12" t="s">
        <v>19</v>
      </c>
    </row>
  </sheetData>
  <phoneticPr fontId="1" type="noConversion"/>
  <conditionalFormatting sqref="V4">
    <cfRule type="cellIs" dxfId="4" priority="0" stopIfTrue="1" operator="greaterThan">
      <formula>0</formula>
    </cfRule>
    <cfRule type="cellIs" dxfId="3" priority="0" stopIfTrue="1" operator="lessThan">
      <formula>0</formula>
    </cfRule>
  </conditionalFormatting>
  <conditionalFormatting sqref="S4">
    <cfRule type="cellIs" dxfId="2" priority="1" stopIfTrue="1" operator="equal">
      <formula>"OVER"</formula>
    </cfRule>
    <cfRule type="cellIs" dxfId="1" priority="1" stopIfTrue="1" operator="equal">
      <formula>"UNDER"</formula>
    </cfRule>
    <cfRule type="cellIs" dxfId="0" priority="1" stopIfTrue="1" operator="equal">
      <formula>"NO BET"</formula>
    </cfRule>
  </conditionalFormatting>
  <pageMargins left="0.75196850393700787" right="0.75196850393700787" top="1" bottom="1" header="0.5" footer="0.5"/>
  <pageSetup paperSize="9" orientation="landscape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Batalha;asmelhoresapostasonline.com</dc:creator>
  <cp:lastModifiedBy>proprietario</cp:lastModifiedBy>
  <dcterms:created xsi:type="dcterms:W3CDTF">2012-05-14T21:17:53Z</dcterms:created>
  <dcterms:modified xsi:type="dcterms:W3CDTF">2012-05-15T09:19:46Z</dcterms:modified>
</cp:coreProperties>
</file>